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235" activeTab="0"/>
  </bookViews>
  <sheets>
    <sheet name="abrechnung astenschmiede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<sst xmlns="http://schemas.openxmlformats.org/spreadsheetml/2006/main" count="69" uniqueCount="60">
  <si>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Naturschutzhaus Astenschmiede</t>
  </si>
  <si>
    <t xml:space="preserve">Kolmstraße 5  5661 Rauris </t>
  </si>
  <si>
    <t>Rechnung</t>
  </si>
  <si>
    <t>Name der Gruppe/Schule:</t>
  </si>
  <si>
    <t>Verantwortlicher für die Hüttenbenützung:</t>
  </si>
  <si>
    <t>Anschrift:</t>
  </si>
  <si>
    <t>Plz/Ort:</t>
  </si>
  <si>
    <t>email Adresse:</t>
  </si>
  <si>
    <t>Tag der Ankunft:</t>
  </si>
  <si>
    <t>Tag der Abreise:</t>
  </si>
  <si>
    <t>Stromverbrauch</t>
  </si>
  <si>
    <t>Zählerstand Ankunft</t>
  </si>
  <si>
    <t>KW</t>
  </si>
  <si>
    <t>Zählerstand Abfahrt</t>
  </si>
  <si>
    <t>x</t>
  </si>
  <si>
    <t>Gasverbrauch</t>
  </si>
  <si>
    <t>m³</t>
  </si>
  <si>
    <t>Betriebspauschale</t>
  </si>
  <si>
    <t xml:space="preserve">bis 2 Nächte </t>
  </si>
  <si>
    <t>ab 3 Nächte</t>
  </si>
  <si>
    <t>sonstiges, Spenden</t>
  </si>
  <si>
    <t>Gesamtkosten</t>
  </si>
  <si>
    <t>Im Rechnungsbetrag ist keine abzugsfähige Mehrwertsteuer enthalten.</t>
  </si>
  <si>
    <t>Bankverbindung</t>
  </si>
  <si>
    <t>Österreichische Naturschutzjugend</t>
  </si>
  <si>
    <t xml:space="preserve">Salzburger Hypothekenbank </t>
  </si>
  <si>
    <t>Grabnerstraße 15    5321 Koppl</t>
  </si>
  <si>
    <t>Email</t>
  </si>
  <si>
    <t xml:space="preserve">Fax: </t>
  </si>
  <si>
    <t xml:space="preserve">Rauris, am </t>
  </si>
  <si>
    <t>Ausfüllfelder</t>
  </si>
  <si>
    <t>die restlichen Felder berechnen sich selbst</t>
  </si>
  <si>
    <t>österreichische naturschutzjugend</t>
  </si>
  <si>
    <t>0662-8042-76-4264</t>
  </si>
  <si>
    <t>astenschmiede@oenj.at</t>
  </si>
  <si>
    <t>Bezeichnung</t>
  </si>
  <si>
    <t>Jugendlicher nicht Mitglied bis einschl 18 Jahre</t>
  </si>
  <si>
    <t>bis</t>
  </si>
  <si>
    <t>Anzahl der Näche</t>
  </si>
  <si>
    <t>Anzahl der Personen</t>
  </si>
  <si>
    <t>Kosten pro Nacht</t>
  </si>
  <si>
    <t>Betrag  gesamt</t>
  </si>
  <si>
    <t>(Mustereingabe überschreiben)</t>
  </si>
  <si>
    <t>Anzahl mindest Nacht</t>
  </si>
  <si>
    <t>von</t>
  </si>
  <si>
    <t>Personen Nächte gesamt</t>
  </si>
  <si>
    <t>Dauer Aufenthalt</t>
  </si>
  <si>
    <t>Bezeich-nung</t>
  </si>
  <si>
    <t>Erwachsener über 18 Jahre</t>
  </si>
  <si>
    <t>Tel. Nummer</t>
  </si>
  <si>
    <t>Die Abrechnung ist an Winfried Kunrath zu schicken</t>
  </si>
  <si>
    <t>Winfried Kunrath, Hüttenwart</t>
  </si>
  <si>
    <t>M</t>
  </si>
  <si>
    <t>J</t>
  </si>
  <si>
    <t>E</t>
  </si>
  <si>
    <t>ÖNJ Mitglied</t>
  </si>
  <si>
    <t>Kosten/ Nacht</t>
  </si>
  <si>
    <t xml:space="preserve">oder </t>
  </si>
  <si>
    <t>wkunrath@salzburg.co.at</t>
  </si>
  <si>
    <r>
      <t>IBAN:</t>
    </r>
    <r>
      <rPr>
        <sz val="10"/>
        <rFont val="Verdana"/>
        <family val="2"/>
      </rPr>
      <t xml:space="preserve"> AT56 5500  0102 0001 4329   </t>
    </r>
    <r>
      <rPr>
        <b/>
        <sz val="10"/>
        <rFont val="Verdana"/>
        <family val="2"/>
      </rPr>
      <t>BIC:</t>
    </r>
    <r>
      <rPr>
        <sz val="10"/>
        <rFont val="Verdana"/>
        <family val="2"/>
      </rPr>
      <t xml:space="preserve"> SLHYAT2S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</si>
</sst>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#,##0.00\ _€"/>
    <numFmt numFmtId="174" formatCode="[$-407]dddd\,\ 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0" fillId="0" borderId="0" xfId="47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4" fontId="0" fillId="0" borderId="0" xfId="47" applyNumberFormat="1" applyFont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4" fontId="0" fillId="0" borderId="12" xfId="47" applyNumberFormat="1" applyFont="1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2" fontId="0" fillId="0" borderId="0" xfId="47" applyNumberFormat="1" applyFont="1" applyBorder="1" applyAlignment="1" applyProtection="1">
      <alignment horizontal="center"/>
      <protection/>
    </xf>
    <xf numFmtId="4" fontId="0" fillId="0" borderId="0" xfId="47" applyNumberFormat="1" applyFont="1" applyAlignment="1" applyProtection="1">
      <alignment horizontal="center"/>
      <protection/>
    </xf>
    <xf numFmtId="172" fontId="0" fillId="0" borderId="10" xfId="47" applyNumberFormat="1" applyFont="1" applyBorder="1" applyAlignment="1" applyProtection="1">
      <alignment/>
      <protection/>
    </xf>
    <xf numFmtId="172" fontId="0" fillId="0" borderId="11" xfId="47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48" applyAlignment="1" applyProtection="1">
      <alignment/>
      <protection/>
    </xf>
    <xf numFmtId="0" fontId="6" fillId="0" borderId="0" xfId="48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horizontal="left"/>
    </xf>
    <xf numFmtId="4" fontId="2" fillId="0" borderId="0" xfId="0" applyNumberFormat="1" applyFon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4" fontId="0" fillId="0" borderId="21" xfId="0" applyNumberFormat="1" applyBorder="1" applyAlignment="1" applyProtection="1">
      <alignment/>
      <protection/>
    </xf>
    <xf numFmtId="14" fontId="0" fillId="33" borderId="22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23" xfId="0" applyFill="1" applyBorder="1" applyAlignment="1" applyProtection="1">
      <alignment horizontal="center" wrapText="1"/>
      <protection/>
    </xf>
    <xf numFmtId="0" fontId="0" fillId="0" borderId="24" xfId="0" applyFill="1" applyBorder="1" applyAlignment="1" applyProtection="1">
      <alignment wrapText="1"/>
      <protection/>
    </xf>
    <xf numFmtId="0" fontId="0" fillId="0" borderId="24" xfId="0" applyFill="1" applyBorder="1" applyAlignment="1" applyProtection="1">
      <alignment horizontal="center" wrapText="1"/>
      <protection/>
    </xf>
    <xf numFmtId="4" fontId="0" fillId="0" borderId="25" xfId="0" applyNumberFormat="1" applyBorder="1" applyAlignment="1" applyProtection="1">
      <alignment horizontal="left"/>
      <protection/>
    </xf>
    <xf numFmtId="0" fontId="0" fillId="0" borderId="26" xfId="0" applyFill="1" applyBorder="1" applyAlignment="1" applyProtection="1">
      <alignment wrapText="1"/>
      <protection/>
    </xf>
    <xf numFmtId="0" fontId="0" fillId="0" borderId="27" xfId="0" applyBorder="1" applyAlignment="1" applyProtection="1">
      <alignment/>
      <protection/>
    </xf>
    <xf numFmtId="4" fontId="0" fillId="0" borderId="28" xfId="0" applyNumberFormat="1" applyFont="1" applyBorder="1" applyAlignment="1" applyProtection="1">
      <alignment horizontal="right"/>
      <protection/>
    </xf>
    <xf numFmtId="4" fontId="0" fillId="0" borderId="29" xfId="0" applyNumberFormat="1" applyFont="1" applyBorder="1" applyAlignment="1" applyProtection="1">
      <alignment horizontal="right"/>
      <protection/>
    </xf>
    <xf numFmtId="4" fontId="0" fillId="0" borderId="30" xfId="0" applyNumberFormat="1" applyFont="1" applyBorder="1" applyAlignment="1" applyProtection="1">
      <alignment horizontal="right"/>
      <protection/>
    </xf>
    <xf numFmtId="1" fontId="0" fillId="0" borderId="31" xfId="0" applyNumberFormat="1" applyFont="1" applyBorder="1" applyAlignment="1" applyProtection="1">
      <alignment horizontal="center"/>
      <protection/>
    </xf>
    <xf numFmtId="1" fontId="0" fillId="0" borderId="32" xfId="0" applyNumberFormat="1" applyFont="1" applyBorder="1" applyAlignment="1" applyProtection="1">
      <alignment horizontal="center"/>
      <protection/>
    </xf>
    <xf numFmtId="1" fontId="0" fillId="0" borderId="33" xfId="0" applyNumberFormat="1" applyFont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4" fontId="0" fillId="0" borderId="18" xfId="47" applyNumberFormat="1" applyFont="1" applyFill="1" applyBorder="1" applyAlignment="1" applyProtection="1">
      <alignment horizontal="center"/>
      <protection/>
    </xf>
    <xf numFmtId="4" fontId="0" fillId="0" borderId="36" xfId="0" applyNumberFormat="1" applyFill="1" applyBorder="1" applyAlignment="1" applyProtection="1">
      <alignment/>
      <protection/>
    </xf>
    <xf numFmtId="4" fontId="0" fillId="0" borderId="37" xfId="0" applyNumberFormat="1" applyFill="1" applyBorder="1" applyAlignment="1" applyProtection="1">
      <alignment/>
      <protection/>
    </xf>
    <xf numFmtId="1" fontId="0" fillId="0" borderId="22" xfId="0" applyNumberFormat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14" fontId="0" fillId="0" borderId="38" xfId="0" applyNumberFormat="1" applyFill="1" applyBorder="1" applyAlignment="1" applyProtection="1">
      <alignment/>
      <protection locked="0"/>
    </xf>
    <xf numFmtId="172" fontId="0" fillId="0" borderId="14" xfId="47" applyNumberFormat="1" applyFont="1" applyBorder="1" applyAlignment="1" applyProtection="1">
      <alignment/>
      <protection/>
    </xf>
    <xf numFmtId="172" fontId="0" fillId="0" borderId="13" xfId="47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2" fontId="0" fillId="0" borderId="41" xfId="0" applyNumberFormat="1" applyFill="1" applyBorder="1" applyAlignment="1" applyProtection="1">
      <alignment/>
      <protection/>
    </xf>
    <xf numFmtId="2" fontId="0" fillId="0" borderId="16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33" borderId="42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1" fontId="0" fillId="0" borderId="43" xfId="0" applyNumberFormat="1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/>
      <protection/>
    </xf>
    <xf numFmtId="4" fontId="0" fillId="0" borderId="44" xfId="0" applyNumberFormat="1" applyFont="1" applyBorder="1" applyAlignment="1" applyProtection="1">
      <alignment/>
      <protection/>
    </xf>
    <xf numFmtId="0" fontId="0" fillId="33" borderId="45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 locked="0"/>
    </xf>
    <xf numFmtId="1" fontId="0" fillId="0" borderId="46" xfId="0" applyNumberFormat="1" applyFont="1" applyFill="1" applyBorder="1" applyAlignment="1" applyProtection="1">
      <alignment horizontal="center"/>
      <protection/>
    </xf>
    <xf numFmtId="0" fontId="0" fillId="0" borderId="46" xfId="0" applyFont="1" applyBorder="1" applyAlignment="1" applyProtection="1">
      <alignment/>
      <protection/>
    </xf>
    <xf numFmtId="4" fontId="0" fillId="0" borderId="47" xfId="0" applyNumberFormat="1" applyFont="1" applyBorder="1" applyAlignment="1" applyProtection="1">
      <alignment/>
      <protection/>
    </xf>
    <xf numFmtId="4" fontId="0" fillId="0" borderId="46" xfId="0" applyNumberFormat="1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33" borderId="48" xfId="0" applyFont="1" applyFill="1" applyBorder="1" applyAlignment="1" applyProtection="1">
      <alignment horizontal="center"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1" fontId="0" fillId="0" borderId="49" xfId="0" applyNumberFormat="1" applyFont="1" applyFill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/>
      <protection/>
    </xf>
    <xf numFmtId="4" fontId="0" fillId="0" borderId="5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4" fontId="0" fillId="0" borderId="51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20" xfId="0" applyNumberFormat="1" applyFont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0" fillId="33" borderId="17" xfId="0" applyFill="1" applyBorder="1" applyAlignment="1" applyProtection="1">
      <alignment horizontal="center"/>
      <protection locked="0"/>
    </xf>
    <xf numFmtId="172" fontId="9" fillId="0" borderId="12" xfId="47" applyNumberFormat="1" applyFont="1" applyBorder="1" applyAlignment="1" applyProtection="1">
      <alignment horizontal="center"/>
      <protection/>
    </xf>
    <xf numFmtId="172" fontId="9" fillId="0" borderId="52" xfId="47" applyNumberFormat="1" applyFont="1" applyBorder="1" applyAlignment="1" applyProtection="1">
      <alignment horizontal="center"/>
      <protection/>
    </xf>
    <xf numFmtId="4" fontId="0" fillId="0" borderId="14" xfId="47" applyNumberFormat="1" applyFont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4" fontId="0" fillId="0" borderId="53" xfId="0" applyNumberFormat="1" applyFont="1" applyFill="1" applyBorder="1" applyAlignment="1" applyProtection="1">
      <alignment horizontal="right"/>
      <protection/>
    </xf>
    <xf numFmtId="4" fontId="0" fillId="0" borderId="54" xfId="0" applyNumberFormat="1" applyFont="1" applyFill="1" applyBorder="1" applyAlignment="1" applyProtection="1">
      <alignment horizontal="right"/>
      <protection/>
    </xf>
    <xf numFmtId="0" fontId="0" fillId="33" borderId="15" xfId="0" applyFill="1" applyBorder="1" applyAlignment="1" applyProtection="1">
      <alignment horizontal="center"/>
      <protection locked="0"/>
    </xf>
    <xf numFmtId="14" fontId="0" fillId="33" borderId="46" xfId="0" applyNumberFormat="1" applyFont="1" applyFill="1" applyBorder="1" applyAlignment="1" applyProtection="1">
      <alignment horizontal="center"/>
      <protection locked="0"/>
    </xf>
    <xf numFmtId="14" fontId="0" fillId="33" borderId="29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right"/>
      <protection/>
    </xf>
    <xf numFmtId="14" fontId="0" fillId="33" borderId="49" xfId="0" applyNumberFormat="1" applyFont="1" applyFill="1" applyBorder="1" applyAlignment="1" applyProtection="1">
      <alignment horizontal="center"/>
      <protection locked="0"/>
    </xf>
    <xf numFmtId="14" fontId="0" fillId="33" borderId="30" xfId="0" applyNumberFormat="1" applyFont="1" applyFill="1" applyBorder="1" applyAlignment="1" applyProtection="1">
      <alignment horizontal="center"/>
      <protection locked="0"/>
    </xf>
    <xf numFmtId="172" fontId="9" fillId="0" borderId="55" xfId="47" applyNumberFormat="1" applyFont="1" applyBorder="1" applyAlignment="1" applyProtection="1">
      <alignment horizontal="center"/>
      <protection/>
    </xf>
    <xf numFmtId="172" fontId="9" fillId="0" borderId="12" xfId="47" applyNumberFormat="1" applyFont="1" applyBorder="1" applyAlignment="1" applyProtection="1">
      <alignment horizontal="center"/>
      <protection/>
    </xf>
    <xf numFmtId="14" fontId="0" fillId="33" borderId="56" xfId="0" applyNumberFormat="1" applyFill="1" applyBorder="1" applyAlignment="1" applyProtection="1">
      <alignment horizontal="center"/>
      <protection locked="0"/>
    </xf>
    <xf numFmtId="4" fontId="0" fillId="33" borderId="57" xfId="0" applyNumberFormat="1" applyFill="1" applyBorder="1" applyAlignment="1" applyProtection="1">
      <alignment horizontal="center"/>
      <protection locked="0"/>
    </xf>
    <xf numFmtId="4" fontId="0" fillId="33" borderId="58" xfId="0" applyNumberFormat="1" applyFill="1" applyBorder="1" applyAlignment="1" applyProtection="1">
      <alignment horizontal="center"/>
      <protection locked="0"/>
    </xf>
    <xf numFmtId="4" fontId="0" fillId="33" borderId="59" xfId="0" applyNumberFormat="1" applyFill="1" applyBorder="1" applyAlignment="1" applyProtection="1">
      <alignment horizontal="center"/>
      <protection locked="0"/>
    </xf>
    <xf numFmtId="4" fontId="0" fillId="33" borderId="60" xfId="0" applyNumberFormat="1" applyFill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2" fillId="0" borderId="53" xfId="0" applyNumberFormat="1" applyFont="1" applyBorder="1" applyAlignment="1" applyProtection="1">
      <alignment horizontal="right"/>
      <protection/>
    </xf>
    <xf numFmtId="4" fontId="2" fillId="0" borderId="54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4" fontId="0" fillId="33" borderId="43" xfId="0" applyNumberFormat="1" applyFont="1" applyFill="1" applyBorder="1" applyAlignment="1" applyProtection="1">
      <alignment horizontal="center"/>
      <protection locked="0"/>
    </xf>
    <xf numFmtId="14" fontId="0" fillId="33" borderId="28" xfId="0" applyNumberFormat="1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14" fontId="0" fillId="33" borderId="22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62" xfId="0" applyFill="1" applyBorder="1" applyAlignment="1" applyProtection="1">
      <alignment horizontal="center"/>
      <protection locked="0"/>
    </xf>
    <xf numFmtId="4" fontId="0" fillId="33" borderId="62" xfId="0" applyNumberFormat="1" applyFill="1" applyBorder="1" applyAlignment="1" applyProtection="1">
      <alignment horizontal="center"/>
      <protection locked="0"/>
    </xf>
    <xf numFmtId="4" fontId="0" fillId="33" borderId="62" xfId="0" applyNumberFormat="1" applyFill="1" applyBorder="1" applyAlignment="1" applyProtection="1" quotePrefix="1">
      <alignment horizontal="center"/>
      <protection locked="0"/>
    </xf>
    <xf numFmtId="0" fontId="6" fillId="33" borderId="22" xfId="48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0" borderId="6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6" fillId="0" borderId="0" xfId="48" applyFont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2</xdr:col>
      <xdr:colOff>180975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35</xdr:row>
      <xdr:rowOff>85725</xdr:rowOff>
    </xdr:from>
    <xdr:to>
      <xdr:col>11</xdr:col>
      <xdr:colOff>542925</xdr:colOff>
      <xdr:row>38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6181725"/>
          <a:ext cx="63246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unterschiedlicher Aufenthaltsdauer und unterschiedlichen Nächtigungstarif, die jeweilige Bezeichnung und Personenanzahl mit dem Ankuntsdatum und Abreisedatum eingeben.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beachten, dass mind 10 Personen pro Nacht verrechnet werden müssen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enschmiede@oenj.at" TargetMode="External" /><Relationship Id="rId2" Type="http://schemas.openxmlformats.org/officeDocument/2006/relationships/hyperlink" Target="mailto:wkunrath@salzburg.co.a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GridLines="0" tabSelected="1" zoomScale="75" zoomScaleNormal="75" zoomScalePageLayoutView="0" workbookViewId="0" topLeftCell="A1">
      <selection activeCell="C13" sqref="C13:L14"/>
    </sheetView>
  </sheetViews>
  <sheetFormatPr defaultColWidth="11.421875" defaultRowHeight="15" customHeight="1"/>
  <cols>
    <col min="1" max="1" width="2.140625" style="2" customWidth="1"/>
    <col min="2" max="2" width="9.7109375" style="2" customWidth="1"/>
    <col min="3" max="3" width="9.8515625" style="2" customWidth="1"/>
    <col min="4" max="4" width="8.57421875" style="2" customWidth="1"/>
    <col min="5" max="5" width="5.57421875" style="2" customWidth="1"/>
    <col min="6" max="6" width="7.421875" style="2" customWidth="1"/>
    <col min="7" max="7" width="4.421875" style="6" customWidth="1"/>
    <col min="8" max="8" width="9.7109375" style="6" customWidth="1"/>
    <col min="9" max="9" width="16.57421875" style="7" customWidth="1"/>
    <col min="10" max="10" width="12.57421875" style="2" customWidth="1"/>
    <col min="11" max="11" width="3.421875" style="2" customWidth="1"/>
    <col min="12" max="12" width="12.57421875" style="2" customWidth="1"/>
    <col min="13" max="13" width="10.28125" style="1" customWidth="1"/>
    <col min="14" max="14" width="19.421875" style="2" hidden="1" customWidth="1"/>
    <col min="15" max="15" width="11.421875" style="2" hidden="1" customWidth="1"/>
    <col min="16" max="16384" width="11.421875" style="2" customWidth="1"/>
  </cols>
  <sheetData>
    <row r="1" ht="23.25">
      <c r="E1" s="43" t="s">
        <v>32</v>
      </c>
    </row>
    <row r="2" ht="23.25">
      <c r="E2" s="43" t="s">
        <v>0</v>
      </c>
    </row>
    <row r="3" spans="3:5" ht="15" customHeight="1">
      <c r="C3" s="43"/>
      <c r="E3" s="44" t="s">
        <v>1</v>
      </c>
    </row>
    <row r="4" spans="1:12" ht="9" customHeight="1" thickBot="1">
      <c r="A4" s="45"/>
      <c r="B4" s="45"/>
      <c r="C4" s="45"/>
      <c r="D4" s="45"/>
      <c r="E4" s="45"/>
      <c r="F4" s="45"/>
      <c r="G4" s="46"/>
      <c r="H4" s="46"/>
      <c r="I4" s="47"/>
      <c r="J4" s="45"/>
      <c r="K4" s="45"/>
      <c r="L4" s="45"/>
    </row>
    <row r="5" spans="1:11" ht="3.75" customHeight="1">
      <c r="A5" s="3"/>
      <c r="B5" s="4"/>
      <c r="C5" s="4"/>
      <c r="D5" s="4"/>
      <c r="E5" s="4"/>
      <c r="F5" s="4"/>
      <c r="G5" s="4"/>
      <c r="H5" s="4"/>
      <c r="I5" s="5"/>
      <c r="J5" s="4"/>
      <c r="K5" s="4"/>
    </row>
    <row r="6" spans="2:11" ht="8.25" customHeight="1">
      <c r="B6" s="4"/>
      <c r="C6" s="4"/>
      <c r="D6" s="4"/>
      <c r="E6" s="4"/>
      <c r="F6" s="4"/>
      <c r="G6" s="4"/>
      <c r="H6" s="4"/>
      <c r="I6" s="5"/>
      <c r="J6" s="4"/>
      <c r="K6" s="4"/>
    </row>
    <row r="7" spans="1:12" ht="15" customHeight="1">
      <c r="A7" s="142" t="s">
        <v>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0:12" ht="6.75" customHeight="1">
      <c r="J8" s="8"/>
      <c r="K8" s="8"/>
      <c r="L8" s="1"/>
    </row>
    <row r="9" spans="1:13" ht="15" customHeight="1">
      <c r="A9" s="9" t="s">
        <v>3</v>
      </c>
      <c r="C9" s="1"/>
      <c r="E9" s="10"/>
      <c r="F9" s="148"/>
      <c r="G9" s="148"/>
      <c r="H9" s="148"/>
      <c r="I9" s="148"/>
      <c r="J9" s="148"/>
      <c r="K9" s="148"/>
      <c r="L9" s="148"/>
      <c r="M9" s="2"/>
    </row>
    <row r="10" spans="7:13" ht="7.5" customHeight="1">
      <c r="G10" s="2"/>
      <c r="H10" s="2"/>
      <c r="I10" s="6"/>
      <c r="J10" s="7"/>
      <c r="K10" s="7"/>
      <c r="M10" s="2"/>
    </row>
    <row r="11" spans="1:13" ht="15" customHeight="1">
      <c r="A11" s="11" t="s">
        <v>4</v>
      </c>
      <c r="G11" s="10"/>
      <c r="H11" s="148"/>
      <c r="I11" s="148"/>
      <c r="J11" s="148"/>
      <c r="K11" s="148"/>
      <c r="L11" s="148"/>
      <c r="M11" s="2"/>
    </row>
    <row r="12" spans="1:13" ht="6.75" customHeight="1">
      <c r="A12" s="11"/>
      <c r="G12" s="1"/>
      <c r="H12" s="1"/>
      <c r="I12" s="12"/>
      <c r="J12" s="13"/>
      <c r="K12" s="13"/>
      <c r="M12" s="2"/>
    </row>
    <row r="13" spans="2:13" ht="15" customHeight="1">
      <c r="B13" s="2" t="s">
        <v>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2"/>
    </row>
    <row r="14" spans="2:13" ht="15" customHeight="1">
      <c r="B14" s="2" t="s">
        <v>6</v>
      </c>
      <c r="C14" s="149"/>
      <c r="D14" s="149"/>
      <c r="E14" s="149"/>
      <c r="F14" s="149"/>
      <c r="G14" s="149"/>
      <c r="H14" s="14"/>
      <c r="I14" s="2" t="s">
        <v>49</v>
      </c>
      <c r="J14" s="150"/>
      <c r="K14" s="150"/>
      <c r="L14" s="151"/>
      <c r="M14" s="2"/>
    </row>
    <row r="15" spans="2:13" ht="15.75" customHeight="1">
      <c r="B15" s="8" t="s">
        <v>7</v>
      </c>
      <c r="D15" s="152"/>
      <c r="E15" s="152"/>
      <c r="F15" s="152"/>
      <c r="G15" s="152"/>
      <c r="H15" s="152"/>
      <c r="I15" s="152"/>
      <c r="J15" s="14"/>
      <c r="K15" s="14"/>
      <c r="L15" s="15"/>
      <c r="M15" s="2"/>
    </row>
    <row r="16" spans="2:13" ht="9.75" customHeight="1">
      <c r="B16" s="8"/>
      <c r="D16" s="1"/>
      <c r="E16" s="1"/>
      <c r="F16" s="1"/>
      <c r="G16" s="1"/>
      <c r="H16" s="1"/>
      <c r="I16" s="12"/>
      <c r="J16" s="13"/>
      <c r="K16" s="13"/>
      <c r="M16" s="15"/>
    </row>
    <row r="17" spans="2:15" ht="15" customHeight="1">
      <c r="B17" s="2" t="s">
        <v>8</v>
      </c>
      <c r="D17" s="147"/>
      <c r="E17" s="147"/>
      <c r="G17" s="42"/>
      <c r="H17" s="16" t="s">
        <v>9</v>
      </c>
      <c r="I17" s="48"/>
      <c r="J17" s="13" t="s">
        <v>46</v>
      </c>
      <c r="K17" s="13"/>
      <c r="L17" s="76">
        <f>I17-D17</f>
        <v>0</v>
      </c>
      <c r="M17" s="2"/>
      <c r="N17" s="2" t="s">
        <v>43</v>
      </c>
      <c r="O17" s="2">
        <f>L17*10</f>
        <v>0</v>
      </c>
    </row>
    <row r="18" spans="4:13" ht="9.75" customHeight="1">
      <c r="D18" s="6"/>
      <c r="E18" s="1"/>
      <c r="F18" s="1"/>
      <c r="G18" s="1"/>
      <c r="H18" s="1"/>
      <c r="I18" s="12"/>
      <c r="J18" s="13"/>
      <c r="K18" s="13"/>
      <c r="M18" s="2"/>
    </row>
    <row r="19" spans="2:19" ht="15" customHeight="1" thickBot="1">
      <c r="B19" s="80" t="s">
        <v>35</v>
      </c>
      <c r="C19" s="81"/>
      <c r="D19" s="82"/>
      <c r="E19" s="82"/>
      <c r="F19" s="82"/>
      <c r="G19" s="82"/>
      <c r="H19" s="82"/>
      <c r="I19" s="83" t="s">
        <v>40</v>
      </c>
      <c r="J19" s="86"/>
      <c r="K19" s="52" t="s">
        <v>30</v>
      </c>
      <c r="L19" s="37"/>
      <c r="O19" s="92" t="s">
        <v>31</v>
      </c>
      <c r="Q19" s="6"/>
      <c r="S19" s="6"/>
    </row>
    <row r="20" spans="2:16" ht="15" customHeight="1" thickTop="1">
      <c r="B20" s="79" t="s">
        <v>52</v>
      </c>
      <c r="C20" s="121" t="s">
        <v>55</v>
      </c>
      <c r="D20" s="87"/>
      <c r="E20" s="87"/>
      <c r="F20" s="87"/>
      <c r="G20" s="87"/>
      <c r="H20" s="87"/>
      <c r="I20" s="89">
        <v>8</v>
      </c>
      <c r="J20" s="86"/>
      <c r="K20" s="91"/>
      <c r="M20" s="2"/>
      <c r="P20" s="58"/>
    </row>
    <row r="21" spans="2:13" ht="15" customHeight="1">
      <c r="B21" s="77" t="s">
        <v>53</v>
      </c>
      <c r="C21" s="88" t="s">
        <v>36</v>
      </c>
      <c r="D21" s="78"/>
      <c r="E21" s="78"/>
      <c r="F21" s="78"/>
      <c r="G21" s="78"/>
      <c r="H21" s="78"/>
      <c r="I21" s="90">
        <v>10</v>
      </c>
      <c r="J21" s="86"/>
      <c r="K21" s="91"/>
      <c r="L21" s="1"/>
      <c r="M21" s="2"/>
    </row>
    <row r="22" spans="2:13" ht="15" customHeight="1">
      <c r="B22" s="77" t="s">
        <v>54</v>
      </c>
      <c r="C22" s="88" t="s">
        <v>48</v>
      </c>
      <c r="D22" s="78"/>
      <c r="E22" s="78"/>
      <c r="F22" s="78"/>
      <c r="G22" s="78"/>
      <c r="H22" s="78"/>
      <c r="I22" s="90">
        <v>15.5</v>
      </c>
      <c r="J22" s="86"/>
      <c r="K22" s="91"/>
      <c r="L22" s="1"/>
      <c r="M22" s="2"/>
    </row>
    <row r="23" spans="2:13" ht="5.25" customHeight="1">
      <c r="B23" s="56"/>
      <c r="C23" s="54"/>
      <c r="D23" s="1"/>
      <c r="E23" s="1"/>
      <c r="F23" s="1"/>
      <c r="G23" s="1"/>
      <c r="H23" s="1"/>
      <c r="I23" s="51"/>
      <c r="J23" s="55"/>
      <c r="K23" s="55"/>
      <c r="M23" s="2"/>
    </row>
    <row r="24" spans="2:13" ht="15" customHeight="1">
      <c r="B24" s="57" t="s">
        <v>42</v>
      </c>
      <c r="C24" s="10"/>
      <c r="D24" s="10"/>
      <c r="E24" s="10"/>
      <c r="F24" s="10"/>
      <c r="G24" s="10"/>
      <c r="H24" s="10"/>
      <c r="I24" s="51"/>
      <c r="J24" s="52"/>
      <c r="K24" s="52"/>
      <c r="M24" s="2"/>
    </row>
    <row r="25" spans="2:13" ht="6" customHeight="1" thickBot="1">
      <c r="B25" s="57"/>
      <c r="C25" s="10"/>
      <c r="D25" s="10"/>
      <c r="E25" s="10"/>
      <c r="F25" s="10"/>
      <c r="G25" s="10"/>
      <c r="H25" s="10"/>
      <c r="I25" s="51"/>
      <c r="J25" s="52"/>
      <c r="K25" s="52"/>
      <c r="M25" s="2"/>
    </row>
    <row r="26" spans="2:12" ht="30" customHeight="1" thickBot="1">
      <c r="B26" s="59" t="s">
        <v>47</v>
      </c>
      <c r="C26" s="60" t="s">
        <v>39</v>
      </c>
      <c r="D26" s="145" t="s">
        <v>44</v>
      </c>
      <c r="E26" s="146"/>
      <c r="F26" s="145" t="s">
        <v>37</v>
      </c>
      <c r="G26" s="146"/>
      <c r="H26" s="63" t="s">
        <v>38</v>
      </c>
      <c r="I26" s="61" t="s">
        <v>45</v>
      </c>
      <c r="J26" s="154" t="s">
        <v>56</v>
      </c>
      <c r="K26" s="62" t="s">
        <v>41</v>
      </c>
      <c r="L26" s="64"/>
    </row>
    <row r="27" spans="2:12" ht="15" customHeight="1" thickTop="1">
      <c r="B27" s="93"/>
      <c r="C27" s="94"/>
      <c r="D27" s="143"/>
      <c r="E27" s="144"/>
      <c r="F27" s="143"/>
      <c r="G27" s="144"/>
      <c r="H27" s="95" t="str">
        <f aca="true" t="shared" si="0" ref="H27:H33">IF(D27&gt;0,F27-D27," ")</f>
        <v> </v>
      </c>
      <c r="I27" s="68" t="str">
        <f>IF(C27&gt;0,C27*H27,"  ")</f>
        <v>  </v>
      </c>
      <c r="J27" s="65" t="str">
        <f aca="true" t="shared" si="1" ref="J27:J33">IF(B27="m",$I$20,(IF(B27="J",$I$21,(IF(B27="e",$I$22,"  ")))))</f>
        <v>  </v>
      </c>
      <c r="K27" s="96"/>
      <c r="L27" s="97" t="str">
        <f aca="true" t="shared" si="2" ref="L27:L33">IF(C27&gt;0,C27*H27*J27," ")</f>
        <v> </v>
      </c>
    </row>
    <row r="28" spans="2:12" ht="15" customHeight="1">
      <c r="B28" s="98"/>
      <c r="C28" s="99"/>
      <c r="D28" s="125"/>
      <c r="E28" s="126"/>
      <c r="F28" s="125"/>
      <c r="G28" s="126"/>
      <c r="H28" s="100" t="str">
        <f t="shared" si="0"/>
        <v> </v>
      </c>
      <c r="I28" s="69" t="str">
        <f aca="true" t="shared" si="3" ref="I28:I33">IF(C28&gt;0,C28*H28,"  ")</f>
        <v>  </v>
      </c>
      <c r="J28" s="66" t="str">
        <f t="shared" si="1"/>
        <v>  </v>
      </c>
      <c r="K28" s="101"/>
      <c r="L28" s="102" t="str">
        <f t="shared" si="2"/>
        <v> </v>
      </c>
    </row>
    <row r="29" spans="2:12" ht="15" customHeight="1">
      <c r="B29" s="98"/>
      <c r="C29" s="99"/>
      <c r="D29" s="125"/>
      <c r="E29" s="126"/>
      <c r="F29" s="125"/>
      <c r="G29" s="126"/>
      <c r="H29" s="100" t="str">
        <f t="shared" si="0"/>
        <v> </v>
      </c>
      <c r="I29" s="69" t="str">
        <f t="shared" si="3"/>
        <v>  </v>
      </c>
      <c r="J29" s="66" t="str">
        <f t="shared" si="1"/>
        <v>  </v>
      </c>
      <c r="K29" s="103"/>
      <c r="L29" s="102" t="str">
        <f t="shared" si="2"/>
        <v> </v>
      </c>
    </row>
    <row r="30" spans="2:12" ht="15" customHeight="1">
      <c r="B30" s="98"/>
      <c r="C30" s="99"/>
      <c r="D30" s="125"/>
      <c r="E30" s="126"/>
      <c r="F30" s="125"/>
      <c r="G30" s="126"/>
      <c r="H30" s="100" t="str">
        <f t="shared" si="0"/>
        <v> </v>
      </c>
      <c r="I30" s="69" t="str">
        <f t="shared" si="3"/>
        <v>  </v>
      </c>
      <c r="J30" s="66" t="str">
        <f t="shared" si="1"/>
        <v>  </v>
      </c>
      <c r="K30" s="103"/>
      <c r="L30" s="102" t="str">
        <f t="shared" si="2"/>
        <v> </v>
      </c>
    </row>
    <row r="31" spans="2:12" ht="15" customHeight="1">
      <c r="B31" s="98"/>
      <c r="C31" s="99"/>
      <c r="D31" s="125"/>
      <c r="E31" s="126"/>
      <c r="F31" s="125"/>
      <c r="G31" s="126"/>
      <c r="H31" s="100" t="str">
        <f t="shared" si="0"/>
        <v> </v>
      </c>
      <c r="I31" s="69" t="str">
        <f t="shared" si="3"/>
        <v>  </v>
      </c>
      <c r="J31" s="66" t="str">
        <f t="shared" si="1"/>
        <v>  </v>
      </c>
      <c r="K31" s="104"/>
      <c r="L31" s="102" t="str">
        <f t="shared" si="2"/>
        <v> </v>
      </c>
    </row>
    <row r="32" spans="2:12" ht="15" customHeight="1">
      <c r="B32" s="98"/>
      <c r="C32" s="99"/>
      <c r="D32" s="125"/>
      <c r="E32" s="126"/>
      <c r="F32" s="125"/>
      <c r="G32" s="126"/>
      <c r="H32" s="100" t="str">
        <f t="shared" si="0"/>
        <v> </v>
      </c>
      <c r="I32" s="69" t="str">
        <f t="shared" si="3"/>
        <v>  </v>
      </c>
      <c r="J32" s="66" t="str">
        <f t="shared" si="1"/>
        <v>  </v>
      </c>
      <c r="K32" s="104"/>
      <c r="L32" s="102" t="str">
        <f t="shared" si="2"/>
        <v> </v>
      </c>
    </row>
    <row r="33" spans="2:12" ht="15" customHeight="1" thickBot="1">
      <c r="B33" s="105"/>
      <c r="C33" s="106"/>
      <c r="D33" s="128"/>
      <c r="E33" s="129"/>
      <c r="F33" s="128"/>
      <c r="G33" s="129"/>
      <c r="H33" s="107" t="str">
        <f t="shared" si="0"/>
        <v> </v>
      </c>
      <c r="I33" s="70" t="str">
        <f t="shared" si="3"/>
        <v>  </v>
      </c>
      <c r="J33" s="67" t="str">
        <f t="shared" si="1"/>
        <v>  </v>
      </c>
      <c r="K33" s="108"/>
      <c r="L33" s="109" t="str">
        <f t="shared" si="2"/>
        <v> </v>
      </c>
    </row>
    <row r="34" spans="2:12" ht="15" customHeight="1" thickBot="1">
      <c r="B34" s="110"/>
      <c r="C34" s="111"/>
      <c r="D34" s="110"/>
      <c r="E34" s="110"/>
      <c r="F34" s="112"/>
      <c r="G34" s="110"/>
      <c r="H34" s="110"/>
      <c r="I34" s="113"/>
      <c r="J34" s="114"/>
      <c r="K34" s="122">
        <f>IF(I35&lt;O17,"mind. 10 Personen pro Nacht verrechnen",SUM(L27:L33))</f>
        <v>0</v>
      </c>
      <c r="L34" s="123"/>
    </row>
    <row r="35" spans="2:14" ht="15" customHeight="1">
      <c r="B35" s="110"/>
      <c r="C35" s="111"/>
      <c r="D35" s="110"/>
      <c r="E35" s="110"/>
      <c r="F35" s="112"/>
      <c r="G35" s="110"/>
      <c r="H35" s="110"/>
      <c r="I35" s="115">
        <f>SUM(I27:I33)</f>
        <v>0</v>
      </c>
      <c r="J35" s="114"/>
      <c r="K35" s="114"/>
      <c r="L35" s="116"/>
      <c r="M35" s="2"/>
      <c r="N35" s="58"/>
    </row>
    <row r="36" spans="2:13" ht="15" customHeight="1">
      <c r="B36" s="50"/>
      <c r="C36" s="10"/>
      <c r="D36" s="10"/>
      <c r="E36" s="10"/>
      <c r="F36" s="10"/>
      <c r="G36" s="10"/>
      <c r="H36" s="10"/>
      <c r="I36" s="49" t="str">
        <f>IF(B36="m",#REF!,(IF(B36="J",$J$9,(IF(B36="e",#REF!,"  ")))))</f>
        <v>  </v>
      </c>
      <c r="J36" s="10"/>
      <c r="K36" s="10"/>
      <c r="M36" s="2"/>
    </row>
    <row r="37" spans="4:13" ht="15" customHeight="1">
      <c r="D37" s="6"/>
      <c r="E37" s="1"/>
      <c r="F37" s="1"/>
      <c r="G37" s="1"/>
      <c r="H37" s="1"/>
      <c r="I37" s="12"/>
      <c r="J37" s="13"/>
      <c r="K37" s="13"/>
      <c r="M37" s="2"/>
    </row>
    <row r="38" spans="4:13" ht="15" customHeight="1">
      <c r="D38" s="6"/>
      <c r="E38" s="1"/>
      <c r="F38" s="1"/>
      <c r="G38" s="1"/>
      <c r="H38" s="1"/>
      <c r="I38" s="12"/>
      <c r="J38" s="13"/>
      <c r="K38" s="13"/>
      <c r="M38" s="2"/>
    </row>
    <row r="39" spans="2:11" s="10" customFormat="1" ht="15" customHeight="1">
      <c r="B39" s="50"/>
      <c r="F39" s="50"/>
      <c r="G39" s="50"/>
      <c r="I39" s="53"/>
      <c r="J39" s="14"/>
      <c r="K39" s="14"/>
    </row>
    <row r="40" spans="1:13" ht="15" customHeight="1">
      <c r="A40" s="11" t="s">
        <v>15</v>
      </c>
      <c r="G40" s="2"/>
      <c r="H40" s="2"/>
      <c r="I40" s="27"/>
      <c r="J40" s="29"/>
      <c r="K40" s="28"/>
      <c r="L40" s="29"/>
      <c r="M40" s="2"/>
    </row>
    <row r="41" spans="7:13" ht="3" customHeight="1">
      <c r="G41" s="2"/>
      <c r="H41" s="2"/>
      <c r="I41" s="27"/>
      <c r="J41" s="19"/>
      <c r="K41" s="18"/>
      <c r="L41" s="19"/>
      <c r="M41" s="2"/>
    </row>
    <row r="42" spans="1:13" ht="15" customHeight="1">
      <c r="A42" s="1"/>
      <c r="B42" s="1" t="s">
        <v>11</v>
      </c>
      <c r="C42" s="1"/>
      <c r="E42" s="16" t="s">
        <v>16</v>
      </c>
      <c r="F42" s="133"/>
      <c r="G42" s="134"/>
      <c r="H42" s="2"/>
      <c r="I42" s="6"/>
      <c r="J42" s="19"/>
      <c r="K42" s="18"/>
      <c r="L42" s="19"/>
      <c r="M42" s="2"/>
    </row>
    <row r="43" spans="1:13" ht="15" customHeight="1">
      <c r="A43" s="1"/>
      <c r="B43" s="20" t="s">
        <v>13</v>
      </c>
      <c r="C43" s="20"/>
      <c r="D43" s="20"/>
      <c r="E43" s="21" t="s">
        <v>16</v>
      </c>
      <c r="F43" s="135"/>
      <c r="G43" s="136"/>
      <c r="H43" s="20"/>
      <c r="I43" s="22"/>
      <c r="J43" s="24"/>
      <c r="K43" s="23"/>
      <c r="L43" s="24"/>
      <c r="M43" s="2"/>
    </row>
    <row r="44" spans="1:13" ht="15" customHeight="1">
      <c r="A44" s="20"/>
      <c r="B44" s="20" t="s">
        <v>15</v>
      </c>
      <c r="C44" s="20"/>
      <c r="D44" s="20"/>
      <c r="E44" s="21" t="s">
        <v>16</v>
      </c>
      <c r="F44" s="137">
        <f>F43-F42</f>
        <v>0</v>
      </c>
      <c r="G44" s="138"/>
      <c r="H44" s="30" t="s">
        <v>14</v>
      </c>
      <c r="I44" s="118">
        <v>3.3</v>
      </c>
      <c r="J44" s="84"/>
      <c r="K44" s="85"/>
      <c r="L44" s="120">
        <f>F44*I44</f>
        <v>0</v>
      </c>
      <c r="M44" s="2"/>
    </row>
    <row r="45" spans="7:12" ht="6" customHeight="1">
      <c r="G45" s="2"/>
      <c r="H45" s="2"/>
      <c r="I45" s="27"/>
      <c r="J45" s="29"/>
      <c r="K45" s="28"/>
      <c r="L45" s="29"/>
    </row>
    <row r="46" spans="1:12" ht="15" customHeight="1">
      <c r="A46" s="11" t="s">
        <v>10</v>
      </c>
      <c r="G46" s="2"/>
      <c r="H46" s="2"/>
      <c r="I46" s="17"/>
      <c r="J46" s="19"/>
      <c r="K46" s="18"/>
      <c r="L46" s="19"/>
    </row>
    <row r="47" spans="7:12" ht="4.5" customHeight="1">
      <c r="G47" s="2"/>
      <c r="H47" s="2"/>
      <c r="I47" s="17"/>
      <c r="J47" s="19"/>
      <c r="K47" s="18"/>
      <c r="L47" s="19"/>
    </row>
    <row r="48" spans="1:12" ht="15" customHeight="1">
      <c r="A48" s="1"/>
      <c r="B48" s="1" t="s">
        <v>11</v>
      </c>
      <c r="C48" s="1"/>
      <c r="E48" s="16" t="s">
        <v>12</v>
      </c>
      <c r="F48" s="133"/>
      <c r="G48" s="134"/>
      <c r="H48" s="2"/>
      <c r="I48" s="6"/>
      <c r="J48" s="19"/>
      <c r="K48" s="18"/>
      <c r="L48" s="19"/>
    </row>
    <row r="49" spans="1:12" ht="15" customHeight="1">
      <c r="A49" s="1"/>
      <c r="B49" s="20" t="s">
        <v>13</v>
      </c>
      <c r="C49" s="20"/>
      <c r="D49" s="20"/>
      <c r="E49" s="21" t="s">
        <v>12</v>
      </c>
      <c r="F49" s="135"/>
      <c r="G49" s="136"/>
      <c r="H49" s="20"/>
      <c r="I49" s="22"/>
      <c r="J49" s="24"/>
      <c r="K49" s="23"/>
      <c r="L49" s="24"/>
    </row>
    <row r="50" spans="1:12" ht="15" customHeight="1">
      <c r="A50" s="20"/>
      <c r="B50" s="20" t="s">
        <v>10</v>
      </c>
      <c r="C50" s="20"/>
      <c r="D50" s="20"/>
      <c r="E50" s="21" t="s">
        <v>12</v>
      </c>
      <c r="F50" s="137">
        <f>F49-F48</f>
        <v>0</v>
      </c>
      <c r="G50" s="138"/>
      <c r="H50" s="30" t="s">
        <v>14</v>
      </c>
      <c r="I50" s="118">
        <v>0.39</v>
      </c>
      <c r="J50" s="84"/>
      <c r="K50" s="85"/>
      <c r="L50" s="120">
        <f>F50*I50</f>
        <v>0</v>
      </c>
    </row>
    <row r="51" spans="5:12" ht="6.75" customHeight="1">
      <c r="E51" s="25"/>
      <c r="F51" s="1"/>
      <c r="I51" s="26"/>
      <c r="J51" s="19"/>
      <c r="K51" s="18"/>
      <c r="L51" s="19"/>
    </row>
    <row r="52" spans="1:12" ht="15" customHeight="1">
      <c r="A52" s="9" t="s">
        <v>17</v>
      </c>
      <c r="E52" s="25"/>
      <c r="F52" s="1"/>
      <c r="I52" s="26"/>
      <c r="J52" s="19"/>
      <c r="K52" s="18"/>
      <c r="L52" s="19"/>
    </row>
    <row r="53" spans="2:14" ht="15" customHeight="1">
      <c r="B53" s="20" t="s">
        <v>18</v>
      </c>
      <c r="C53" s="20"/>
      <c r="D53" s="130">
        <v>10</v>
      </c>
      <c r="E53" s="131"/>
      <c r="F53" s="127" t="s">
        <v>19</v>
      </c>
      <c r="G53" s="127"/>
      <c r="H53" s="30"/>
      <c r="I53" s="119">
        <v>15</v>
      </c>
      <c r="J53" s="24"/>
      <c r="K53" s="23"/>
      <c r="L53" s="24">
        <f>IF(L17&gt;2,I53,D53)</f>
        <v>10</v>
      </c>
      <c r="N53" s="7"/>
    </row>
    <row r="54" spans="1:12" ht="15" customHeight="1">
      <c r="A54" s="1"/>
      <c r="B54" s="31" t="s">
        <v>20</v>
      </c>
      <c r="C54" s="31"/>
      <c r="D54" s="31"/>
      <c r="E54" s="31"/>
      <c r="F54" s="153"/>
      <c r="G54" s="124"/>
      <c r="H54" s="124"/>
      <c r="I54" s="124"/>
      <c r="J54" s="117"/>
      <c r="K54" s="32"/>
      <c r="L54" s="33">
        <f>F54</f>
        <v>0</v>
      </c>
    </row>
    <row r="55" spans="1:12" ht="9.75" customHeight="1" thickBot="1">
      <c r="A55" s="34"/>
      <c r="B55" s="34"/>
      <c r="C55" s="34"/>
      <c r="D55" s="34"/>
      <c r="E55" s="34"/>
      <c r="F55" s="34"/>
      <c r="G55" s="34"/>
      <c r="H55" s="34"/>
      <c r="I55" s="73"/>
      <c r="J55" s="74"/>
      <c r="K55" s="75"/>
      <c r="L55" s="74"/>
    </row>
    <row r="56" spans="7:12" ht="6" customHeight="1" thickBot="1" thickTop="1">
      <c r="G56" s="2"/>
      <c r="H56" s="2"/>
      <c r="I56" s="17"/>
      <c r="J56" s="72"/>
      <c r="K56" s="71"/>
      <c r="L56" s="35"/>
    </row>
    <row r="57" spans="1:12" ht="15" customHeight="1" thickBot="1">
      <c r="A57" s="36" t="s">
        <v>21</v>
      </c>
      <c r="B57" s="1"/>
      <c r="C57" s="1"/>
      <c r="D57" s="1"/>
      <c r="E57" s="1"/>
      <c r="F57" s="1"/>
      <c r="G57" s="1"/>
      <c r="H57" s="1"/>
      <c r="I57" s="8"/>
      <c r="J57" s="1"/>
      <c r="K57" s="140">
        <f>IF(I35&lt;O17,"mind. 10 Personen pro Nacht verrechnen",L54+L53+L44+L50+K34)</f>
        <v>10</v>
      </c>
      <c r="L57" s="141"/>
    </row>
    <row r="58" spans="1:13" ht="15" customHeight="1">
      <c r="A58" s="36"/>
      <c r="B58" s="2" t="s">
        <v>22</v>
      </c>
      <c r="C58" s="1"/>
      <c r="D58" s="1"/>
      <c r="E58" s="1"/>
      <c r="F58" s="1"/>
      <c r="G58" s="1"/>
      <c r="H58" s="1"/>
      <c r="I58" s="12"/>
      <c r="J58" s="13"/>
      <c r="K58" s="13"/>
      <c r="M58" s="2"/>
    </row>
    <row r="59" spans="1:13" ht="15" customHeight="1">
      <c r="A59" s="36"/>
      <c r="C59" s="1"/>
      <c r="D59" s="1"/>
      <c r="E59" s="1"/>
      <c r="F59" s="1"/>
      <c r="G59" s="1"/>
      <c r="H59" s="1"/>
      <c r="I59" s="12"/>
      <c r="J59" s="13"/>
      <c r="K59" s="13"/>
      <c r="L59" s="1"/>
      <c r="M59" s="2"/>
    </row>
    <row r="60" spans="1:13" ht="15" customHeight="1">
      <c r="A60" s="1" t="s">
        <v>29</v>
      </c>
      <c r="C60" s="132"/>
      <c r="D60" s="132"/>
      <c r="E60" s="132"/>
      <c r="F60" s="15"/>
      <c r="G60" s="139" t="s">
        <v>51</v>
      </c>
      <c r="H60" s="139"/>
      <c r="I60" s="139"/>
      <c r="J60" s="139"/>
      <c r="K60" s="139"/>
      <c r="L60" s="139"/>
      <c r="M60" s="2"/>
    </row>
    <row r="61" spans="1:13" ht="12" customHeight="1">
      <c r="A61" s="1"/>
      <c r="F61" s="1"/>
      <c r="G61" s="2"/>
      <c r="H61" s="2"/>
      <c r="I61" s="2"/>
      <c r="M61" s="2"/>
    </row>
    <row r="62" spans="1:11" ht="15" customHeight="1">
      <c r="A62" s="11" t="s">
        <v>23</v>
      </c>
      <c r="D62" s="2" t="s">
        <v>24</v>
      </c>
      <c r="G62" s="2"/>
      <c r="H62" s="2"/>
      <c r="K62" s="10"/>
    </row>
    <row r="63" spans="1:9" ht="15" customHeight="1">
      <c r="A63" s="11"/>
      <c r="D63" s="2" t="s">
        <v>25</v>
      </c>
      <c r="G63" s="2"/>
      <c r="H63" s="2"/>
      <c r="I63" s="17"/>
    </row>
    <row r="64" spans="4:13" ht="15" customHeight="1">
      <c r="D64" s="38" t="s">
        <v>59</v>
      </c>
      <c r="F64" s="25"/>
      <c r="G64" s="2"/>
      <c r="J64" s="7"/>
      <c r="K64" s="7"/>
      <c r="M64" s="2"/>
    </row>
    <row r="65" spans="1:11" s="1" customFormat="1" ht="8.25" customHeight="1">
      <c r="A65" s="2"/>
      <c r="B65" s="2"/>
      <c r="C65" s="2"/>
      <c r="D65" s="2"/>
      <c r="E65" s="2"/>
      <c r="F65" s="2"/>
      <c r="G65" s="2"/>
      <c r="H65" s="2"/>
      <c r="I65" s="6"/>
      <c r="J65" s="7"/>
      <c r="K65" s="7"/>
    </row>
    <row r="66" spans="1:11" s="1" customFormat="1" ht="11.25" customHeight="1">
      <c r="A66" s="9" t="s">
        <v>50</v>
      </c>
      <c r="B66" s="2"/>
      <c r="C66" s="2"/>
      <c r="I66" s="1" t="s">
        <v>26</v>
      </c>
      <c r="J66" s="2"/>
      <c r="K66" s="2"/>
    </row>
    <row r="67" spans="1:17" s="1" customFormat="1" ht="5.25" customHeight="1">
      <c r="A67" s="2"/>
      <c r="B67" s="2"/>
      <c r="C67" s="2"/>
      <c r="D67" s="2"/>
      <c r="E67" s="2"/>
      <c r="F67" s="2"/>
      <c r="G67" s="2"/>
      <c r="I67" s="39"/>
      <c r="J67" s="2"/>
      <c r="K67" s="2"/>
      <c r="N67" s="2"/>
      <c r="O67" s="2"/>
      <c r="P67" s="2"/>
      <c r="Q67" s="2"/>
    </row>
    <row r="68" spans="1:17" s="1" customFormat="1" ht="15" customHeight="1">
      <c r="A68" s="2"/>
      <c r="B68" s="92" t="s">
        <v>27</v>
      </c>
      <c r="C68" s="40" t="s">
        <v>34</v>
      </c>
      <c r="F68" s="155" t="s">
        <v>57</v>
      </c>
      <c r="H68" s="156" t="s">
        <v>58</v>
      </c>
      <c r="N68" s="2"/>
      <c r="O68" s="2"/>
      <c r="P68" s="2"/>
      <c r="Q68" s="2"/>
    </row>
    <row r="69" spans="1:17" s="1" customFormat="1" ht="15" customHeight="1">
      <c r="A69" s="2"/>
      <c r="B69" s="92" t="s">
        <v>28</v>
      </c>
      <c r="C69" s="1" t="s">
        <v>33</v>
      </c>
      <c r="G69" s="41"/>
      <c r="K69" s="6"/>
      <c r="N69" s="2"/>
      <c r="O69" s="2"/>
      <c r="P69" s="2"/>
      <c r="Q69" s="2"/>
    </row>
    <row r="70" spans="1:17" s="1" customFormat="1" ht="15" customHeight="1">
      <c r="A70" s="2"/>
      <c r="B70" s="2"/>
      <c r="C70" s="2"/>
      <c r="J70" s="6"/>
      <c r="K70" s="6"/>
      <c r="N70" s="2"/>
      <c r="O70" s="2"/>
      <c r="P70" s="2"/>
      <c r="Q70" s="2"/>
    </row>
    <row r="71" spans="14:17" s="1" customFormat="1" ht="15" customHeight="1">
      <c r="N71" s="2"/>
      <c r="O71" s="2"/>
      <c r="P71" s="2"/>
      <c r="Q71" s="2"/>
    </row>
    <row r="72" spans="14:17" s="1" customFormat="1" ht="15" customHeight="1">
      <c r="N72" s="2"/>
      <c r="O72" s="2"/>
      <c r="P72" s="2"/>
      <c r="Q72" s="2"/>
    </row>
    <row r="73" spans="5:12" ht="11.25" customHeight="1">
      <c r="E73" s="1"/>
      <c r="G73" s="2"/>
      <c r="H73" s="2"/>
      <c r="I73" s="6"/>
      <c r="J73" s="7"/>
      <c r="K73" s="7"/>
      <c r="L73" s="1"/>
    </row>
  </sheetData>
  <sheetProtection password="B469" sheet="1" objects="1" scenarios="1"/>
  <mergeCells count="38">
    <mergeCell ref="C14:G14"/>
    <mergeCell ref="J14:L14"/>
    <mergeCell ref="D15:I15"/>
    <mergeCell ref="F54:G54"/>
    <mergeCell ref="F50:G50"/>
    <mergeCell ref="F26:G26"/>
    <mergeCell ref="D29:E29"/>
    <mergeCell ref="F29:G29"/>
    <mergeCell ref="D30:E30"/>
    <mergeCell ref="F30:G30"/>
    <mergeCell ref="A7:L7"/>
    <mergeCell ref="D27:E27"/>
    <mergeCell ref="F27:G27"/>
    <mergeCell ref="D28:E28"/>
    <mergeCell ref="F28:G28"/>
    <mergeCell ref="D26:E26"/>
    <mergeCell ref="D17:E17"/>
    <mergeCell ref="F9:L9"/>
    <mergeCell ref="H11:L11"/>
    <mergeCell ref="C13:L13"/>
    <mergeCell ref="C60:E60"/>
    <mergeCell ref="F42:G42"/>
    <mergeCell ref="F43:G43"/>
    <mergeCell ref="F44:G44"/>
    <mergeCell ref="F48:G48"/>
    <mergeCell ref="F49:G49"/>
    <mergeCell ref="G60:L60"/>
    <mergeCell ref="K57:L57"/>
    <mergeCell ref="K34:L34"/>
    <mergeCell ref="H54:I54"/>
    <mergeCell ref="D31:E31"/>
    <mergeCell ref="F31:G31"/>
    <mergeCell ref="F53:G53"/>
    <mergeCell ref="D32:E32"/>
    <mergeCell ref="F32:G32"/>
    <mergeCell ref="D33:E33"/>
    <mergeCell ref="F33:G33"/>
    <mergeCell ref="D53:E53"/>
  </mergeCells>
  <hyperlinks>
    <hyperlink ref="C68" r:id="rId1" display="astenschmiede@oenj.at"/>
    <hyperlink ref="H68" r:id="rId2" display="wkunrath@salzburg.co.a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4"/>
  <headerFooter alignWithMargins="0">
    <oddFooter>&amp;Cönj Salzburg
Haus der Natur  Museumsplatz 5 5020 Salzburg
ZVR: 766338364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Kunrath</cp:lastModifiedBy>
  <cp:lastPrinted>2015-01-25T11:45:48Z</cp:lastPrinted>
  <dcterms:created xsi:type="dcterms:W3CDTF">2007-08-01T13:56:10Z</dcterms:created>
  <dcterms:modified xsi:type="dcterms:W3CDTF">2015-01-25T11:47:41Z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